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tocollosrv\Didattica\Documenti\Comune\A.A. 2018-2019\MANIFESTO\"/>
    </mc:Choice>
  </mc:AlternateContent>
  <bookViews>
    <workbookView xWindow="0" yWindow="0" windowWidth="28800" windowHeight="12030"/>
  </bookViews>
  <sheets>
    <sheet name="Calcolo contributo" sheetId="2" r:id="rId1"/>
  </sheets>
  <definedNames>
    <definedName name="ISEE_familiare">'Calcolo contributo'!$C$102</definedName>
  </definedNames>
  <calcPr calcId="162913"/>
</workbook>
</file>

<file path=xl/calcChain.xml><?xml version="1.0" encoding="utf-8"?>
<calcChain xmlns="http://schemas.openxmlformats.org/spreadsheetml/2006/main">
  <c r="F95" i="2" l="1"/>
  <c r="E95" i="2"/>
  <c r="F92" i="2"/>
  <c r="E92" i="2"/>
  <c r="F66" i="2"/>
  <c r="E66" i="2"/>
  <c r="F63" i="2"/>
  <c r="E63" i="2"/>
  <c r="C70" i="2"/>
  <c r="D70" i="2" s="1"/>
  <c r="E70" i="2" s="1"/>
  <c r="F70" i="2" s="1"/>
  <c r="F105" i="2" l="1"/>
  <c r="E105" i="2"/>
  <c r="F102" i="2"/>
  <c r="E102" i="2"/>
  <c r="C99" i="2"/>
  <c r="D99" i="2" s="1"/>
  <c r="E99" i="2" s="1"/>
  <c r="F99" i="2" s="1"/>
  <c r="C89" i="2"/>
  <c r="D89" i="2" s="1"/>
  <c r="E89" i="2" s="1"/>
  <c r="F89" i="2" s="1"/>
  <c r="F76" i="2"/>
  <c r="E76" i="2"/>
  <c r="F73" i="2"/>
  <c r="E73" i="2"/>
  <c r="C60" i="2"/>
  <c r="D60" i="2" s="1"/>
  <c r="E60" i="2" s="1"/>
  <c r="F60" i="2" s="1"/>
  <c r="E47" i="2"/>
  <c r="D47" i="2"/>
  <c r="E44" i="2"/>
  <c r="D44" i="2"/>
  <c r="C41" i="2"/>
  <c r="E41" i="2" s="1"/>
  <c r="E37" i="2"/>
  <c r="D37" i="2"/>
  <c r="E34" i="2"/>
  <c r="D34" i="2"/>
  <c r="C31" i="2"/>
  <c r="D31" i="2" s="1"/>
  <c r="E27" i="2"/>
  <c r="D27" i="2"/>
  <c r="E24" i="2"/>
  <c r="D24" i="2"/>
  <c r="C21" i="2"/>
  <c r="D21" i="2" s="1"/>
  <c r="E17" i="2"/>
  <c r="D17" i="2"/>
  <c r="E14" i="2"/>
  <c r="D14" i="2"/>
  <c r="C11" i="2"/>
  <c r="E11" i="2" s="1"/>
  <c r="E7" i="2"/>
  <c r="D7" i="2"/>
  <c r="C7" i="2"/>
  <c r="E21" i="2" l="1"/>
  <c r="E31" i="2"/>
  <c r="D11" i="2"/>
  <c r="D41" i="2"/>
</calcChain>
</file>

<file path=xl/sharedStrings.xml><?xml version="1.0" encoding="utf-8"?>
<sst xmlns="http://schemas.openxmlformats.org/spreadsheetml/2006/main" count="175" uniqueCount="34">
  <si>
    <t>ISEE sino a 13.000 €</t>
  </si>
  <si>
    <t>ISEE familiare</t>
  </si>
  <si>
    <t>quota complessiva</t>
  </si>
  <si>
    <t>1a rata</t>
  </si>
  <si>
    <t>2a rata</t>
  </si>
  <si>
    <t>ISEE da 13.001 a 30.000 €</t>
  </si>
  <si>
    <t>ISEE da 30.001 a 40.000 €</t>
  </si>
  <si>
    <t>Contributo fisso</t>
  </si>
  <si>
    <t>ISEE da 40.001 a OLTRE €</t>
  </si>
  <si>
    <t>TRIENNI - Direzione d'Orchestra - direzione di coro - musica applicata - jazz</t>
  </si>
  <si>
    <t xml:space="preserve">Tutti gli altri TRIENNI </t>
  </si>
  <si>
    <t>BIENNI - Direzione d'Orchestra - direzione di coro - musica elettronica - jazz</t>
  </si>
  <si>
    <t>Tutti gli altri BIENNI</t>
  </si>
  <si>
    <t>ISEE STUDENTE COMPRESO TRA € 13.001,00 E € 30.000,00</t>
  </si>
  <si>
    <t>Se il conteggio aumentato del 50% è inferiore ad € 200,00 si applica il limite minimo di € 200,00</t>
  </si>
  <si>
    <t>Se il conteggio aumentato del 50% è superiore ad € 200,00 si applica l'importo del risultato</t>
  </si>
  <si>
    <t>ISEE STUDENTE</t>
  </si>
  <si>
    <t>LIMITE MINIMO</t>
  </si>
  <si>
    <t>DIFFERENZA</t>
  </si>
  <si>
    <t>CALCOLO</t>
  </si>
  <si>
    <t>AUMENTO DEL 50%</t>
  </si>
  <si>
    <t>CONTRIBUTO</t>
  </si>
  <si>
    <t>ISEE INFERIORE AD € 13.000,00</t>
  </si>
  <si>
    <t>Per studenti iscritti agli altri corsi Triennali</t>
  </si>
  <si>
    <t>STUDENTE FUORI CORSO OLTRE UN ANNO - TRIENNI</t>
  </si>
  <si>
    <t>Per gli studenti iscritti ai Trienni di Direzione d'orchestra, Direzione di coro, Musica applicata e Corsi Jazz</t>
  </si>
  <si>
    <t>STUDENTE FUORI CORSO OLTRE UN ANNO - BIENNI</t>
  </si>
  <si>
    <t>Per studenti iscritti agli altri corsi Biennali</t>
  </si>
  <si>
    <t>Per gli studenti iscritti ai Bienni di Direzione d'orchestra, Direzione di coro, Musica applicata e Corsi Jazz</t>
  </si>
  <si>
    <t>CALCOLA IL CONTRIBUTO DI FUNZIONAMENTO</t>
  </si>
  <si>
    <t>Se il calcolo del contributo è inferiore ad € 10,00 si applica l'esenzione.</t>
  </si>
  <si>
    <t>----</t>
  </si>
  <si>
    <t>-----</t>
  </si>
  <si>
    <t>PER CALCOLARE IL CONTRIBUTO DI FUNZIONAMENTO E' NECESSARIO PROCURARSI L'ISEE. 
IN BASE A QUANTO INDICATO SULLA CERTIFICAZIONE, DIGITARE L'IMPORTO NELLA CASELLA "ISEE FAMILIARE". IL CONTRIBUTO SARA' CALCOLATO AUTOMATICAMENTE DAL FILE E SARA' POSSIBILE PAGARE IN DUE RATE (GIA' CALCOLATE ANCH'ESSE). 
PER COLORO CHE NON PRESENTANO L'ISEE o CHE NON SODDISFINO I REQUISITI DI MERITO, SI APPLICA LA FASCIA DI CONTRIBUZIONE PIU' 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</si>
</sst>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999966"/>
        <bgColor rgb="FF999966"/>
      </patternFill>
    </fill>
    <fill>
      <patternFill patternType="solid">
        <fgColor rgb="FF9999FF"/>
        <bgColor rgb="FF9999FF"/>
      </patternFill>
    </fill>
    <fill>
      <patternFill patternType="solid">
        <fgColor rgb="FFCCFF99"/>
        <bgColor rgb="FFCCFF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rgb="FF99996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7">
    <xf numFmtId="0" fontId="0" fillId="0" borderId="0" xfId="0"/>
    <xf numFmtId="0" fontId="0" fillId="2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5" borderId="0" xfId="0" applyFill="1" applyBorder="1" applyAlignment="1" applyProtection="1">
      <alignment horizontal="center" wrapText="1"/>
    </xf>
    <xf numFmtId="0" fontId="0" fillId="5" borderId="6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0" fillId="0" borderId="6" xfId="0" applyFont="1" applyBorder="1" applyAlignment="1" applyProtection="1">
      <alignment horizontal="left" wrapText="1"/>
    </xf>
    <xf numFmtId="0" fontId="6" fillId="8" borderId="7" xfId="0" applyFont="1" applyFill="1" applyBorder="1" applyAlignment="1" applyProtection="1">
      <alignment horizontal="center"/>
    </xf>
    <xf numFmtId="0" fontId="8" fillId="8" borderId="9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 wrapText="1"/>
    </xf>
    <xf numFmtId="0" fontId="6" fillId="0" borderId="5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6" fillId="8" borderId="20" xfId="0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  <protection locked="0"/>
    </xf>
    <xf numFmtId="0" fontId="0" fillId="5" borderId="20" xfId="0" applyFill="1" applyBorder="1" applyAlignment="1" applyProtection="1">
      <alignment horizontal="center" wrapText="1"/>
    </xf>
    <xf numFmtId="0" fontId="0" fillId="3" borderId="20" xfId="0" applyFill="1" applyBorder="1" applyAlignment="1" applyProtection="1">
      <alignment horizontal="center" wrapText="1"/>
    </xf>
    <xf numFmtId="0" fontId="0" fillId="2" borderId="20" xfId="0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10" borderId="0" xfId="0" applyFill="1" applyAlignment="1" applyProtection="1">
      <alignment wrapText="1"/>
    </xf>
    <xf numFmtId="0" fontId="0" fillId="0" borderId="0" xfId="0" applyFill="1"/>
    <xf numFmtId="0" fontId="0" fillId="0" borderId="20" xfId="0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0" fillId="0" borderId="2" xfId="0" quotePrefix="1" applyBorder="1" applyAlignment="1" applyProtection="1">
      <alignment horizontal="center" wrapText="1"/>
      <protection locked="0"/>
    </xf>
    <xf numFmtId="0" fontId="6" fillId="0" borderId="2" xfId="0" quotePrefix="1" applyFont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 wrapText="1"/>
    </xf>
    <xf numFmtId="0" fontId="0" fillId="4" borderId="23" xfId="0" applyFill="1" applyBorder="1" applyAlignment="1" applyProtection="1">
      <alignment horizontal="center" wrapText="1"/>
    </xf>
    <xf numFmtId="0" fontId="0" fillId="11" borderId="27" xfId="0" applyFill="1" applyBorder="1" applyAlignment="1" applyProtection="1">
      <alignment horizontal="center" wrapText="1"/>
    </xf>
    <xf numFmtId="0" fontId="6" fillId="0" borderId="21" xfId="0" quotePrefix="1" applyFont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 wrapText="1"/>
    </xf>
    <xf numFmtId="0" fontId="0" fillId="4" borderId="28" xfId="0" applyFill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0" fillId="0" borderId="21" xfId="0" quotePrefix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3" fillId="7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vertical="top" wrapText="1"/>
    </xf>
    <xf numFmtId="0" fontId="3" fillId="6" borderId="15" xfId="0" applyFont="1" applyFill="1" applyBorder="1" applyAlignment="1" applyProtection="1">
      <alignment horizontal="center" vertical="top" wrapText="1"/>
    </xf>
    <xf numFmtId="0" fontId="3" fillId="6" borderId="26" xfId="0" applyFont="1" applyFill="1" applyBorder="1" applyAlignment="1" applyProtection="1">
      <alignment horizontal="center" vertical="top" wrapText="1"/>
    </xf>
    <xf numFmtId="0" fontId="3" fillId="6" borderId="16" xfId="0" applyFont="1" applyFill="1" applyBorder="1" applyAlignment="1" applyProtection="1">
      <alignment horizontal="center" vertical="top" wrapText="1"/>
    </xf>
    <xf numFmtId="0" fontId="3" fillId="6" borderId="17" xfId="0" applyFont="1" applyFill="1" applyBorder="1" applyAlignment="1" applyProtection="1">
      <alignment horizontal="center" vertical="top" wrapText="1"/>
    </xf>
    <xf numFmtId="0" fontId="0" fillId="3" borderId="5" xfId="0" applyFill="1" applyBorder="1" applyAlignment="1" applyProtection="1">
      <alignment horizontal="center" vertical="top" wrapText="1"/>
    </xf>
    <xf numFmtId="0" fontId="0" fillId="5" borderId="5" xfId="0" applyFill="1" applyBorder="1" applyAlignment="1" applyProtection="1">
      <alignment horizontal="center" vertical="top" wrapText="1"/>
    </xf>
    <xf numFmtId="0" fontId="3" fillId="6" borderId="18" xfId="0" applyFont="1" applyFill="1" applyBorder="1" applyAlignment="1" applyProtection="1">
      <alignment horizontal="center" vertical="top" wrapText="1"/>
    </xf>
    <xf numFmtId="0" fontId="3" fillId="6" borderId="25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center" vertical="top" wrapText="1"/>
    </xf>
    <xf numFmtId="0" fontId="3" fillId="6" borderId="19" xfId="0" applyFont="1" applyFill="1" applyBorder="1" applyAlignment="1" applyProtection="1">
      <alignment horizontal="center" vertical="top" wrapText="1"/>
    </xf>
    <xf numFmtId="0" fontId="0" fillId="5" borderId="2" xfId="0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2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9" borderId="5" xfId="0" applyFont="1" applyFill="1" applyBorder="1" applyAlignment="1" applyProtection="1">
      <alignment horizontal="center" vertical="center" wrapText="1"/>
    </xf>
    <xf numFmtId="0" fontId="0" fillId="9" borderId="0" xfId="0" applyFont="1" applyFill="1" applyBorder="1" applyAlignment="1" applyProtection="1">
      <alignment horizontal="center" vertical="center" wrapText="1"/>
    </xf>
    <xf numFmtId="0" fontId="0" fillId="9" borderId="6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left" wrapText="1"/>
    </xf>
    <xf numFmtId="0" fontId="0" fillId="0" borderId="2" xfId="0" quotePrefix="1" applyBorder="1" applyAlignment="1" applyProtection="1">
      <alignment horizontal="center" wrapText="1"/>
      <protection locked="0"/>
    </xf>
    <xf numFmtId="0" fontId="0" fillId="5" borderId="0" xfId="0" applyFill="1" applyBorder="1" applyAlignment="1" applyProtection="1">
      <alignment horizontal="center" vertical="top" wrapText="1"/>
    </xf>
    <xf numFmtId="0" fontId="0" fillId="5" borderId="3" xfId="0" applyFill="1" applyBorder="1" applyAlignment="1" applyProtection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6" fillId="6" borderId="10" xfId="0" applyFont="1" applyFill="1" applyBorder="1" applyAlignment="1" applyProtection="1">
      <alignment horizontal="center" wrapText="1"/>
    </xf>
    <xf numFmtId="0" fontId="6" fillId="6" borderId="7" xfId="0" applyFont="1" applyFill="1" applyBorder="1" applyAlignment="1" applyProtection="1">
      <alignment horizontal="center" wrapText="1"/>
    </xf>
    <xf numFmtId="0" fontId="6" fillId="6" borderId="9" xfId="0" applyFont="1" applyFill="1" applyBorder="1" applyAlignment="1" applyProtection="1">
      <alignment horizont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topLeftCell="A49" workbookViewId="0">
      <selection activeCell="E76" sqref="E76"/>
    </sheetView>
  </sheetViews>
  <sheetFormatPr defaultRowHeight="14.25" x14ac:dyDescent="0.2"/>
  <cols>
    <col min="1" max="1" width="24.5" customWidth="1"/>
    <col min="2" max="2" width="24.25" customWidth="1"/>
    <col min="3" max="3" width="23.25" customWidth="1"/>
    <col min="4" max="4" width="18.625" customWidth="1"/>
    <col min="5" max="5" width="28.25" customWidth="1"/>
    <col min="6" max="6" width="19.5" customWidth="1"/>
  </cols>
  <sheetData>
    <row r="1" spans="1:6" x14ac:dyDescent="0.2">
      <c r="A1" s="113" t="s">
        <v>33</v>
      </c>
      <c r="B1" s="113"/>
      <c r="C1" s="113"/>
      <c r="D1" s="113"/>
      <c r="E1" s="113"/>
      <c r="F1" s="113"/>
    </row>
    <row r="2" spans="1:6" x14ac:dyDescent="0.2">
      <c r="A2" s="113"/>
      <c r="B2" s="113"/>
      <c r="C2" s="113"/>
      <c r="D2" s="113"/>
      <c r="E2" s="113"/>
      <c r="F2" s="113"/>
    </row>
    <row r="3" spans="1:6" ht="134.25" customHeight="1" x14ac:dyDescent="0.2">
      <c r="A3" s="113"/>
      <c r="B3" s="113"/>
      <c r="C3" s="113"/>
      <c r="D3" s="113"/>
      <c r="E3" s="113"/>
      <c r="F3" s="113"/>
    </row>
    <row r="4" spans="1:6" ht="15" x14ac:dyDescent="0.25">
      <c r="A4" s="75" t="s">
        <v>29</v>
      </c>
      <c r="B4" s="75"/>
      <c r="C4" s="75"/>
      <c r="D4" s="75"/>
      <c r="E4" s="75"/>
      <c r="F4" s="45"/>
    </row>
    <row r="5" spans="1:6" ht="15" thickBot="1" x14ac:dyDescent="0.25">
      <c r="A5" s="15"/>
      <c r="B5" s="15"/>
      <c r="C5" s="15"/>
      <c r="D5" s="15"/>
      <c r="E5" s="15"/>
      <c r="F5" s="45"/>
    </row>
    <row r="6" spans="1:6" x14ac:dyDescent="0.2">
      <c r="A6" s="76" t="s">
        <v>0</v>
      </c>
      <c r="B6" s="43" t="s">
        <v>1</v>
      </c>
      <c r="C6" s="1" t="s">
        <v>2</v>
      </c>
      <c r="D6" s="1" t="s">
        <v>3</v>
      </c>
      <c r="E6" s="1" t="s">
        <v>4</v>
      </c>
      <c r="F6" s="45"/>
    </row>
    <row r="7" spans="1:6" ht="15" thickBot="1" x14ac:dyDescent="0.25">
      <c r="A7" s="76"/>
      <c r="B7" s="70" t="s">
        <v>32</v>
      </c>
      <c r="C7" s="2">
        <f>0</f>
        <v>0</v>
      </c>
      <c r="D7" s="2">
        <f>0</f>
        <v>0</v>
      </c>
      <c r="E7" s="2">
        <f>0</f>
        <v>0</v>
      </c>
      <c r="F7" s="45"/>
    </row>
    <row r="8" spans="1:6" ht="15" thickBot="1" x14ac:dyDescent="0.25">
      <c r="A8" s="31"/>
      <c r="B8" s="32"/>
      <c r="C8" s="32"/>
      <c r="D8" s="32"/>
      <c r="E8" s="32"/>
      <c r="F8" s="45"/>
    </row>
    <row r="9" spans="1:6" ht="15.75" thickBot="1" x14ac:dyDescent="0.25">
      <c r="A9" s="77" t="s">
        <v>9</v>
      </c>
      <c r="B9" s="78"/>
      <c r="C9" s="79"/>
      <c r="D9" s="79"/>
      <c r="E9" s="80"/>
      <c r="F9" s="45"/>
    </row>
    <row r="10" spans="1:6" x14ac:dyDescent="0.2">
      <c r="A10" s="81" t="s">
        <v>5</v>
      </c>
      <c r="B10" s="42" t="s">
        <v>1</v>
      </c>
      <c r="C10" s="12" t="s">
        <v>2</v>
      </c>
      <c r="D10" s="12" t="s">
        <v>3</v>
      </c>
      <c r="E10" s="13" t="s">
        <v>4</v>
      </c>
      <c r="F10" s="45"/>
    </row>
    <row r="11" spans="1:6" ht="15" thickBot="1" x14ac:dyDescent="0.25">
      <c r="A11" s="81"/>
      <c r="B11" s="40">
        <v>14203.02</v>
      </c>
      <c r="C11" s="10">
        <f>IF(((B11-13000)*7/100)&lt;10,"0",(B11-13000)*7/100)</f>
        <v>84.211400000000026</v>
      </c>
      <c r="D11" s="10">
        <f>(C11/2)</f>
        <v>42.105700000000013</v>
      </c>
      <c r="E11" s="11">
        <f>(C11/2)</f>
        <v>42.105700000000013</v>
      </c>
      <c r="F11" s="45"/>
    </row>
    <row r="12" spans="1:6" ht="16.5" thickBot="1" x14ac:dyDescent="0.25">
      <c r="A12" s="72" t="s">
        <v>30</v>
      </c>
      <c r="B12" s="73"/>
      <c r="C12" s="73"/>
      <c r="D12" s="73"/>
      <c r="E12" s="74"/>
      <c r="F12" s="45"/>
    </row>
    <row r="13" spans="1:6" x14ac:dyDescent="0.2">
      <c r="A13" s="71" t="s">
        <v>6</v>
      </c>
      <c r="B13" s="39" t="s">
        <v>1</v>
      </c>
      <c r="C13" s="39" t="s">
        <v>7</v>
      </c>
      <c r="D13" s="6" t="s">
        <v>3</v>
      </c>
      <c r="E13" s="7" t="s">
        <v>4</v>
      </c>
      <c r="F13" s="45"/>
    </row>
    <row r="14" spans="1:6" ht="15" thickBot="1" x14ac:dyDescent="0.25">
      <c r="A14" s="71"/>
      <c r="B14" s="70" t="s">
        <v>31</v>
      </c>
      <c r="C14" s="69">
        <v>1300</v>
      </c>
      <c r="D14" s="10">
        <f>(C14/2)</f>
        <v>650</v>
      </c>
      <c r="E14" s="11">
        <f>(C14/2)</f>
        <v>650</v>
      </c>
      <c r="F14" s="45"/>
    </row>
    <row r="15" spans="1:6" ht="15" thickBot="1" x14ac:dyDescent="0.25">
      <c r="A15" s="14"/>
      <c r="B15" s="10"/>
      <c r="C15" s="10"/>
      <c r="D15" s="10"/>
      <c r="E15" s="11"/>
      <c r="F15" s="45"/>
    </row>
    <row r="16" spans="1:6" x14ac:dyDescent="0.2">
      <c r="A16" s="82" t="s">
        <v>8</v>
      </c>
      <c r="B16" s="41" t="s">
        <v>1</v>
      </c>
      <c r="C16" s="41" t="s">
        <v>7</v>
      </c>
      <c r="D16" s="4" t="s">
        <v>3</v>
      </c>
      <c r="E16" s="5" t="s">
        <v>4</v>
      </c>
      <c r="F16" s="45"/>
    </row>
    <row r="17" spans="1:6" ht="15" thickBot="1" x14ac:dyDescent="0.25">
      <c r="A17" s="82"/>
      <c r="B17" s="70" t="s">
        <v>32</v>
      </c>
      <c r="C17" s="69">
        <v>1500</v>
      </c>
      <c r="D17" s="10">
        <f>(C17/2)</f>
        <v>750</v>
      </c>
      <c r="E17" s="11">
        <f>(C17/2)</f>
        <v>750</v>
      </c>
      <c r="F17" s="45"/>
    </row>
    <row r="18" spans="1:6" x14ac:dyDescent="0.2">
      <c r="A18" s="14"/>
      <c r="B18" s="10"/>
      <c r="C18" s="10"/>
      <c r="D18" s="10"/>
      <c r="E18" s="11"/>
      <c r="F18" s="45"/>
    </row>
    <row r="19" spans="1:6" ht="15.75" thickBot="1" x14ac:dyDescent="0.25">
      <c r="A19" s="83" t="s">
        <v>10</v>
      </c>
      <c r="B19" s="84"/>
      <c r="C19" s="85"/>
      <c r="D19" s="85"/>
      <c r="E19" s="86"/>
      <c r="F19" s="45"/>
    </row>
    <row r="20" spans="1:6" x14ac:dyDescent="0.2">
      <c r="A20" s="81" t="s">
        <v>5</v>
      </c>
      <c r="B20" s="42" t="s">
        <v>1</v>
      </c>
      <c r="C20" s="12" t="s">
        <v>2</v>
      </c>
      <c r="D20" s="12" t="s">
        <v>3</v>
      </c>
      <c r="E20" s="13" t="s">
        <v>4</v>
      </c>
      <c r="F20" s="45"/>
    </row>
    <row r="21" spans="1:6" ht="15" thickBot="1" x14ac:dyDescent="0.25">
      <c r="A21" s="81"/>
      <c r="B21" s="40">
        <v>19856.86</v>
      </c>
      <c r="C21" s="10">
        <f>IF(((B21-13000)*6/100)&lt;10,"0",(B21-13000)*6/100)</f>
        <v>411.41160000000002</v>
      </c>
      <c r="D21" s="10">
        <f>(C21/2)</f>
        <v>205.70580000000001</v>
      </c>
      <c r="E21" s="11">
        <f>(C21/2)</f>
        <v>205.70580000000001</v>
      </c>
      <c r="F21" s="45"/>
    </row>
    <row r="22" spans="1:6" ht="16.5" thickBot="1" x14ac:dyDescent="0.25">
      <c r="A22" s="72" t="s">
        <v>30</v>
      </c>
      <c r="B22" s="73"/>
      <c r="C22" s="73"/>
      <c r="D22" s="73"/>
      <c r="E22" s="74"/>
      <c r="F22" s="45"/>
    </row>
    <row r="23" spans="1:6" x14ac:dyDescent="0.2">
      <c r="A23" s="71" t="s">
        <v>6</v>
      </c>
      <c r="B23" s="39" t="s">
        <v>1</v>
      </c>
      <c r="C23" s="39" t="s">
        <v>7</v>
      </c>
      <c r="D23" s="6" t="s">
        <v>3</v>
      </c>
      <c r="E23" s="7" t="s">
        <v>4</v>
      </c>
      <c r="F23" s="45"/>
    </row>
    <row r="24" spans="1:6" ht="15" thickBot="1" x14ac:dyDescent="0.25">
      <c r="A24" s="71"/>
      <c r="B24" s="70" t="s">
        <v>32</v>
      </c>
      <c r="C24" s="69">
        <v>1150</v>
      </c>
      <c r="D24" s="10">
        <f>(C24/2)</f>
        <v>575</v>
      </c>
      <c r="E24" s="11">
        <f>(C24/2)</f>
        <v>575</v>
      </c>
      <c r="F24" s="45"/>
    </row>
    <row r="25" spans="1:6" ht="15" thickBot="1" x14ac:dyDescent="0.25">
      <c r="A25" s="14"/>
      <c r="B25" s="10"/>
      <c r="C25" s="10"/>
      <c r="D25" s="10"/>
      <c r="E25" s="11"/>
      <c r="F25" s="45"/>
    </row>
    <row r="26" spans="1:6" x14ac:dyDescent="0.2">
      <c r="A26" s="82" t="s">
        <v>8</v>
      </c>
      <c r="B26" s="41" t="s">
        <v>1</v>
      </c>
      <c r="C26" s="41" t="s">
        <v>7</v>
      </c>
      <c r="D26" s="4" t="s">
        <v>3</v>
      </c>
      <c r="E26" s="5" t="s">
        <v>4</v>
      </c>
      <c r="F26" s="45"/>
    </row>
    <row r="27" spans="1:6" ht="15" thickBot="1" x14ac:dyDescent="0.25">
      <c r="A27" s="87"/>
      <c r="B27" s="70" t="s">
        <v>32</v>
      </c>
      <c r="C27" s="69">
        <v>1250</v>
      </c>
      <c r="D27" s="8">
        <f>(C27/2)</f>
        <v>625</v>
      </c>
      <c r="E27" s="3">
        <f>(C27/2)</f>
        <v>625</v>
      </c>
      <c r="F27" s="45"/>
    </row>
    <row r="28" spans="1:6" ht="15" thickBot="1" x14ac:dyDescent="0.25">
      <c r="A28" s="45"/>
      <c r="B28" s="45"/>
      <c r="C28" s="45"/>
      <c r="D28" s="45"/>
      <c r="E28" s="45"/>
      <c r="F28" s="45"/>
    </row>
    <row r="29" spans="1:6" ht="15" x14ac:dyDescent="0.2">
      <c r="A29" s="77" t="s">
        <v>11</v>
      </c>
      <c r="B29" s="79"/>
      <c r="C29" s="79"/>
      <c r="D29" s="79"/>
      <c r="E29" s="80"/>
      <c r="F29" s="45"/>
    </row>
    <row r="30" spans="1:6" x14ac:dyDescent="0.2">
      <c r="A30" s="81" t="s">
        <v>5</v>
      </c>
      <c r="B30" s="12" t="s">
        <v>1</v>
      </c>
      <c r="C30" s="12" t="s">
        <v>2</v>
      </c>
      <c r="D30" s="12" t="s">
        <v>3</v>
      </c>
      <c r="E30" s="13" t="s">
        <v>4</v>
      </c>
      <c r="F30" s="45"/>
    </row>
    <row r="31" spans="1:6" x14ac:dyDescent="0.2">
      <c r="A31" s="81"/>
      <c r="B31" s="9">
        <v>15000</v>
      </c>
      <c r="C31" s="10">
        <f>IF(((B31-13000)*7/100)&lt;10,"0",(B31-13000)*7/100)</f>
        <v>140</v>
      </c>
      <c r="D31" s="10">
        <f>(C31/2)</f>
        <v>70</v>
      </c>
      <c r="E31" s="11">
        <f>(C31/2)</f>
        <v>70</v>
      </c>
      <c r="F31" s="45"/>
    </row>
    <row r="32" spans="1:6" ht="16.5" thickBot="1" x14ac:dyDescent="0.25">
      <c r="A32" s="72" t="s">
        <v>30</v>
      </c>
      <c r="B32" s="73"/>
      <c r="C32" s="73"/>
      <c r="D32" s="73"/>
      <c r="E32" s="74"/>
      <c r="F32" s="45"/>
    </row>
    <row r="33" spans="1:6" x14ac:dyDescent="0.2">
      <c r="A33" s="71" t="s">
        <v>6</v>
      </c>
      <c r="B33" s="39" t="s">
        <v>1</v>
      </c>
      <c r="C33" s="39" t="s">
        <v>7</v>
      </c>
      <c r="D33" s="6" t="s">
        <v>3</v>
      </c>
      <c r="E33" s="7" t="s">
        <v>4</v>
      </c>
      <c r="F33" s="45"/>
    </row>
    <row r="34" spans="1:6" ht="15" thickBot="1" x14ac:dyDescent="0.25">
      <c r="A34" s="71"/>
      <c r="B34" s="70" t="s">
        <v>32</v>
      </c>
      <c r="C34" s="69">
        <v>1500</v>
      </c>
      <c r="D34" s="10">
        <f>(C34/2)</f>
        <v>750</v>
      </c>
      <c r="E34" s="11">
        <f>(C34/2)</f>
        <v>750</v>
      </c>
      <c r="F34" s="45"/>
    </row>
    <row r="35" spans="1:6" ht="15" thickBot="1" x14ac:dyDescent="0.25">
      <c r="A35" s="14"/>
      <c r="B35" s="10"/>
      <c r="C35" s="10"/>
      <c r="D35" s="10"/>
      <c r="E35" s="11"/>
      <c r="F35" s="45"/>
    </row>
    <row r="36" spans="1:6" x14ac:dyDescent="0.2">
      <c r="A36" s="82" t="s">
        <v>8</v>
      </c>
      <c r="B36" s="41" t="s">
        <v>1</v>
      </c>
      <c r="C36" s="41" t="s">
        <v>7</v>
      </c>
      <c r="D36" s="4" t="s">
        <v>3</v>
      </c>
      <c r="E36" s="5" t="s">
        <v>4</v>
      </c>
      <c r="F36" s="45"/>
    </row>
    <row r="37" spans="1:6" ht="15" thickBot="1" x14ac:dyDescent="0.25">
      <c r="A37" s="82"/>
      <c r="B37" s="70" t="s">
        <v>32</v>
      </c>
      <c r="C37" s="69">
        <v>1700</v>
      </c>
      <c r="D37" s="10">
        <f>(C37/2)</f>
        <v>850</v>
      </c>
      <c r="E37" s="11">
        <f>(C37/2)</f>
        <v>850</v>
      </c>
      <c r="F37" s="45"/>
    </row>
    <row r="38" spans="1:6" x14ac:dyDescent="0.2">
      <c r="A38" s="16"/>
      <c r="B38" s="17"/>
      <c r="C38" s="17"/>
      <c r="D38" s="17"/>
      <c r="E38" s="30"/>
      <c r="F38" s="45"/>
    </row>
    <row r="39" spans="1:6" ht="15.75" thickBot="1" x14ac:dyDescent="0.25">
      <c r="A39" s="83" t="s">
        <v>12</v>
      </c>
      <c r="B39" s="84"/>
      <c r="C39" s="85"/>
      <c r="D39" s="85"/>
      <c r="E39" s="86"/>
      <c r="F39" s="45"/>
    </row>
    <row r="40" spans="1:6" x14ac:dyDescent="0.2">
      <c r="A40" s="81" t="s">
        <v>5</v>
      </c>
      <c r="B40" s="42" t="s">
        <v>1</v>
      </c>
      <c r="C40" s="12" t="s">
        <v>2</v>
      </c>
      <c r="D40" s="12" t="s">
        <v>3</v>
      </c>
      <c r="E40" s="13" t="s">
        <v>4</v>
      </c>
      <c r="F40" s="45"/>
    </row>
    <row r="41" spans="1:6" ht="15" thickBot="1" x14ac:dyDescent="0.25">
      <c r="A41" s="81"/>
      <c r="B41" s="40">
        <v>24559.41</v>
      </c>
      <c r="C41" s="10">
        <f>IF(((B41-13000)*7/100)&lt;10,"0",(B41-13000)*7/100)</f>
        <v>809.15869999999995</v>
      </c>
      <c r="D41" s="10">
        <f>(C41/2)</f>
        <v>404.57934999999998</v>
      </c>
      <c r="E41" s="11">
        <f>(C41/2)</f>
        <v>404.57934999999998</v>
      </c>
      <c r="F41" s="45"/>
    </row>
    <row r="42" spans="1:6" ht="16.5" thickBot="1" x14ac:dyDescent="0.25">
      <c r="A42" s="72">
        <v>30</v>
      </c>
      <c r="B42" s="73"/>
      <c r="C42" s="73"/>
      <c r="D42" s="73"/>
      <c r="E42" s="74"/>
      <c r="F42" s="45"/>
    </row>
    <row r="43" spans="1:6" x14ac:dyDescent="0.2">
      <c r="A43" s="71" t="s">
        <v>6</v>
      </c>
      <c r="B43" s="39" t="s">
        <v>1</v>
      </c>
      <c r="C43" s="39" t="s">
        <v>7</v>
      </c>
      <c r="D43" s="6" t="s">
        <v>3</v>
      </c>
      <c r="E43" s="7" t="s">
        <v>4</v>
      </c>
      <c r="F43" s="45"/>
    </row>
    <row r="44" spans="1:6" ht="15" thickBot="1" x14ac:dyDescent="0.25">
      <c r="A44" s="71"/>
      <c r="B44" s="70" t="s">
        <v>32</v>
      </c>
      <c r="C44" s="69">
        <v>1300</v>
      </c>
      <c r="D44" s="10">
        <f>(C44/2)</f>
        <v>650</v>
      </c>
      <c r="E44" s="11">
        <f>(C44/2)</f>
        <v>650</v>
      </c>
      <c r="F44" s="45"/>
    </row>
    <row r="45" spans="1:6" ht="15" thickBot="1" x14ac:dyDescent="0.25">
      <c r="A45" s="14"/>
      <c r="B45" s="10"/>
      <c r="C45" s="10"/>
      <c r="D45" s="10"/>
      <c r="E45" s="11"/>
      <c r="F45" s="45"/>
    </row>
    <row r="46" spans="1:6" x14ac:dyDescent="0.2">
      <c r="A46" s="82" t="s">
        <v>8</v>
      </c>
      <c r="B46" s="41" t="s">
        <v>1</v>
      </c>
      <c r="C46" s="41" t="s">
        <v>7</v>
      </c>
      <c r="D46" s="4" t="s">
        <v>3</v>
      </c>
      <c r="E46" s="5" t="s">
        <v>4</v>
      </c>
      <c r="F46" s="45"/>
    </row>
    <row r="47" spans="1:6" ht="15" thickBot="1" x14ac:dyDescent="0.25">
      <c r="A47" s="87"/>
      <c r="B47" s="70" t="s">
        <v>32</v>
      </c>
      <c r="C47" s="69">
        <v>1400</v>
      </c>
      <c r="D47" s="8">
        <f>(C47/2)</f>
        <v>700</v>
      </c>
      <c r="E47" s="3">
        <f>(C47/2)</f>
        <v>700</v>
      </c>
      <c r="F47" s="45"/>
    </row>
    <row r="48" spans="1:6" x14ac:dyDescent="0.2">
      <c r="A48" s="45"/>
      <c r="B48" s="45"/>
      <c r="C48" s="45"/>
      <c r="D48" s="45"/>
      <c r="E48" s="45"/>
      <c r="F48" s="45"/>
    </row>
    <row r="49" spans="1:7" ht="15" thickBot="1" x14ac:dyDescent="0.25">
      <c r="A49" s="45"/>
      <c r="B49" s="45"/>
      <c r="C49" s="45"/>
      <c r="D49" s="45"/>
      <c r="E49" s="45"/>
      <c r="F49" s="45"/>
    </row>
    <row r="50" spans="1:7" ht="15" thickBot="1" x14ac:dyDescent="0.25">
      <c r="A50" s="89" t="s">
        <v>24</v>
      </c>
      <c r="B50" s="90"/>
      <c r="C50" s="91"/>
      <c r="D50" s="91"/>
      <c r="E50" s="90"/>
      <c r="F50" s="92"/>
    </row>
    <row r="51" spans="1:7" x14ac:dyDescent="0.2">
      <c r="A51" s="93" t="s">
        <v>22</v>
      </c>
      <c r="B51" s="94"/>
      <c r="C51" s="97" t="s">
        <v>1</v>
      </c>
      <c r="D51" s="98"/>
      <c r="E51" s="94" t="s">
        <v>7</v>
      </c>
      <c r="F51" s="99"/>
    </row>
    <row r="52" spans="1:7" ht="15" thickBot="1" x14ac:dyDescent="0.25">
      <c r="A52" s="95"/>
      <c r="B52" s="96"/>
      <c r="C52" s="100" t="s">
        <v>32</v>
      </c>
      <c r="D52" s="101"/>
      <c r="E52" s="102">
        <v>200</v>
      </c>
      <c r="F52" s="103"/>
    </row>
    <row r="53" spans="1:7" ht="15" x14ac:dyDescent="0.2">
      <c r="A53" s="16"/>
      <c r="B53" s="17"/>
      <c r="C53" s="17"/>
      <c r="D53" s="17"/>
      <c r="E53" s="17"/>
      <c r="F53" s="18"/>
    </row>
    <row r="54" spans="1:7" x14ac:dyDescent="0.2">
      <c r="A54" s="104" t="s">
        <v>13</v>
      </c>
      <c r="B54" s="105"/>
      <c r="C54" s="105"/>
      <c r="D54" s="105"/>
      <c r="E54" s="105"/>
      <c r="F54" s="106"/>
    </row>
    <row r="55" spans="1:7" x14ac:dyDescent="0.2">
      <c r="A55" s="107" t="s">
        <v>14</v>
      </c>
      <c r="B55" s="108"/>
      <c r="C55" s="108"/>
      <c r="D55" s="108"/>
      <c r="E55" s="108"/>
      <c r="F55" s="109"/>
    </row>
    <row r="56" spans="1:7" x14ac:dyDescent="0.2">
      <c r="A56" s="107" t="s">
        <v>15</v>
      </c>
      <c r="B56" s="108"/>
      <c r="C56" s="108"/>
      <c r="D56" s="108"/>
      <c r="E56" s="108"/>
      <c r="F56" s="19"/>
    </row>
    <row r="57" spans="1:7" x14ac:dyDescent="0.2">
      <c r="A57" s="33"/>
      <c r="B57" s="34"/>
      <c r="C57" s="34"/>
      <c r="D57" s="34"/>
      <c r="E57" s="34"/>
      <c r="F57" s="19"/>
    </row>
    <row r="58" spans="1:7" ht="15" thickBot="1" x14ac:dyDescent="0.25">
      <c r="A58" s="114" t="s">
        <v>23</v>
      </c>
      <c r="B58" s="115"/>
      <c r="C58" s="115"/>
      <c r="D58" s="115"/>
      <c r="E58" s="115"/>
      <c r="F58" s="116"/>
    </row>
    <row r="59" spans="1:7" x14ac:dyDescent="0.2">
      <c r="A59" s="37" t="s">
        <v>16</v>
      </c>
      <c r="B59" s="20" t="s">
        <v>17</v>
      </c>
      <c r="C59" s="20" t="s">
        <v>18</v>
      </c>
      <c r="D59" s="20" t="s">
        <v>19</v>
      </c>
      <c r="E59" s="20" t="s">
        <v>20</v>
      </c>
      <c r="F59" s="21" t="s">
        <v>21</v>
      </c>
    </row>
    <row r="60" spans="1:7" ht="15.75" thickBot="1" x14ac:dyDescent="0.3">
      <c r="A60" s="38">
        <v>15000</v>
      </c>
      <c r="B60" s="22">
        <v>13000</v>
      </c>
      <c r="C60" s="22">
        <f>A60-B60</f>
        <v>2000</v>
      </c>
      <c r="D60" s="23">
        <f>C60*6/100</f>
        <v>120</v>
      </c>
      <c r="E60" s="22">
        <f>(D60*50/100)</f>
        <v>60</v>
      </c>
      <c r="F60" s="44" t="str">
        <f>IF((E60+D60)&lt;200,"200",D60+E60)</f>
        <v>200</v>
      </c>
      <c r="G60" s="35"/>
    </row>
    <row r="61" spans="1:7" ht="15.75" thickBot="1" x14ac:dyDescent="0.3">
      <c r="A61" s="56"/>
      <c r="B61" s="25"/>
      <c r="C61" s="25"/>
      <c r="D61" s="26"/>
      <c r="E61" s="25"/>
      <c r="F61" s="55"/>
      <c r="G61" s="54"/>
    </row>
    <row r="62" spans="1:7" x14ac:dyDescent="0.2">
      <c r="A62" s="71" t="s">
        <v>6</v>
      </c>
      <c r="B62" s="88"/>
      <c r="C62" s="64" t="s">
        <v>1</v>
      </c>
      <c r="D62" s="39" t="s">
        <v>7</v>
      </c>
      <c r="E62" s="6" t="s">
        <v>3</v>
      </c>
      <c r="F62" s="7" t="s">
        <v>4</v>
      </c>
    </row>
    <row r="63" spans="1:7" ht="15" thickBot="1" x14ac:dyDescent="0.25">
      <c r="A63" s="71"/>
      <c r="B63" s="88"/>
      <c r="C63" s="61" t="s">
        <v>31</v>
      </c>
      <c r="D63" s="65">
        <v>1800</v>
      </c>
      <c r="E63" s="54">
        <f>(D63/2)</f>
        <v>900</v>
      </c>
      <c r="F63" s="55">
        <f>(D63/2)</f>
        <v>900</v>
      </c>
    </row>
    <row r="64" spans="1:7" ht="15.75" thickBot="1" x14ac:dyDescent="0.25">
      <c r="A64" s="28"/>
      <c r="B64" s="29"/>
      <c r="C64" s="29"/>
      <c r="D64" s="29"/>
      <c r="E64" s="29"/>
      <c r="F64" s="30"/>
    </row>
    <row r="65" spans="1:6" x14ac:dyDescent="0.2">
      <c r="A65" s="82" t="s">
        <v>8</v>
      </c>
      <c r="B65" s="111"/>
      <c r="C65" s="63" t="s">
        <v>1</v>
      </c>
      <c r="D65" s="41" t="s">
        <v>7</v>
      </c>
      <c r="E65" s="4" t="s">
        <v>3</v>
      </c>
      <c r="F65" s="5" t="s">
        <v>4</v>
      </c>
    </row>
    <row r="66" spans="1:6" ht="15" thickBot="1" x14ac:dyDescent="0.25">
      <c r="A66" s="87"/>
      <c r="B66" s="112"/>
      <c r="C66" s="61" t="s">
        <v>31</v>
      </c>
      <c r="D66" s="65">
        <v>1900</v>
      </c>
      <c r="E66" s="8">
        <f>(D66/2)</f>
        <v>950</v>
      </c>
      <c r="F66" s="3">
        <f>(D66/2)</f>
        <v>950</v>
      </c>
    </row>
    <row r="67" spans="1:6" ht="15" x14ac:dyDescent="0.25">
      <c r="A67" s="24"/>
      <c r="B67" s="25"/>
      <c r="C67" s="25"/>
      <c r="D67" s="26"/>
      <c r="E67" s="25"/>
      <c r="F67" s="27"/>
    </row>
    <row r="68" spans="1:6" ht="15" customHeight="1" thickBot="1" x14ac:dyDescent="0.25">
      <c r="A68" s="114" t="s">
        <v>25</v>
      </c>
      <c r="B68" s="115"/>
      <c r="C68" s="115"/>
      <c r="D68" s="115"/>
      <c r="E68" s="115"/>
      <c r="F68" s="116"/>
    </row>
    <row r="69" spans="1:6" x14ac:dyDescent="0.2">
      <c r="A69" s="37" t="s">
        <v>16</v>
      </c>
      <c r="B69" s="20" t="s">
        <v>17</v>
      </c>
      <c r="C69" s="20" t="s">
        <v>18</v>
      </c>
      <c r="D69" s="20" t="s">
        <v>19</v>
      </c>
      <c r="E69" s="20" t="s">
        <v>20</v>
      </c>
      <c r="F69" s="21" t="s">
        <v>21</v>
      </c>
    </row>
    <row r="70" spans="1:6" ht="15.75" thickBot="1" x14ac:dyDescent="0.3">
      <c r="A70" s="38">
        <v>14616.11</v>
      </c>
      <c r="B70" s="22">
        <v>13000</v>
      </c>
      <c r="C70" s="22">
        <f>A70-B70</f>
        <v>1616.1100000000006</v>
      </c>
      <c r="D70" s="23">
        <f>C70*7/100</f>
        <v>113.12770000000005</v>
      </c>
      <c r="E70" s="22">
        <f>(D70*50/100)</f>
        <v>56.563850000000023</v>
      </c>
      <c r="F70" s="44" t="str">
        <f>IF((E70+D70)&lt;200,"200",D70+E70)</f>
        <v>200</v>
      </c>
    </row>
    <row r="71" spans="1:6" ht="15" customHeight="1" thickBot="1" x14ac:dyDescent="0.25">
      <c r="A71" s="28"/>
      <c r="B71" s="29"/>
      <c r="C71" s="29"/>
      <c r="D71" s="29"/>
      <c r="E71" s="29"/>
      <c r="F71" s="18"/>
    </row>
    <row r="72" spans="1:6" x14ac:dyDescent="0.2">
      <c r="A72" s="71" t="s">
        <v>6</v>
      </c>
      <c r="B72" s="88"/>
      <c r="C72" s="64" t="s">
        <v>1</v>
      </c>
      <c r="D72" s="39" t="s">
        <v>7</v>
      </c>
      <c r="E72" s="6" t="s">
        <v>3</v>
      </c>
      <c r="F72" s="7" t="s">
        <v>4</v>
      </c>
    </row>
    <row r="73" spans="1:6" ht="15" thickBot="1" x14ac:dyDescent="0.25">
      <c r="A73" s="71"/>
      <c r="B73" s="88"/>
      <c r="C73" s="61" t="s">
        <v>31</v>
      </c>
      <c r="D73" s="65">
        <v>1900</v>
      </c>
      <c r="E73" s="35">
        <f>(D73/2)</f>
        <v>950</v>
      </c>
      <c r="F73" s="36">
        <f>(D73/2)</f>
        <v>950</v>
      </c>
    </row>
    <row r="74" spans="1:6" ht="15.75" thickBot="1" x14ac:dyDescent="0.25">
      <c r="A74" s="28"/>
      <c r="B74" s="29"/>
      <c r="C74" s="29"/>
      <c r="D74" s="29"/>
      <c r="E74" s="29"/>
      <c r="F74" s="30"/>
    </row>
    <row r="75" spans="1:6" x14ac:dyDescent="0.2">
      <c r="A75" s="82" t="s">
        <v>8</v>
      </c>
      <c r="B75" s="111"/>
      <c r="C75" s="63" t="s">
        <v>1</v>
      </c>
      <c r="D75" s="41" t="s">
        <v>7</v>
      </c>
      <c r="E75" s="4" t="s">
        <v>3</v>
      </c>
      <c r="F75" s="5" t="s">
        <v>4</v>
      </c>
    </row>
    <row r="76" spans="1:6" ht="15" thickBot="1" x14ac:dyDescent="0.25">
      <c r="A76" s="87"/>
      <c r="B76" s="112"/>
      <c r="C76" s="61" t="s">
        <v>31</v>
      </c>
      <c r="D76" s="65">
        <v>2000</v>
      </c>
      <c r="E76" s="8">
        <f>(D76/2)</f>
        <v>1000</v>
      </c>
      <c r="F76" s="3">
        <f>(D76/2)</f>
        <v>1000</v>
      </c>
    </row>
    <row r="77" spans="1:6" x14ac:dyDescent="0.2">
      <c r="A77" s="45"/>
      <c r="B77" s="45"/>
      <c r="C77" s="45"/>
      <c r="D77" s="45"/>
      <c r="E77" s="45"/>
      <c r="F77" s="45"/>
    </row>
    <row r="78" spans="1:6" ht="15" thickBot="1" x14ac:dyDescent="0.25">
      <c r="A78" s="45"/>
      <c r="B78" s="45"/>
      <c r="C78" s="45"/>
      <c r="D78" s="45"/>
      <c r="E78" s="45"/>
      <c r="F78" s="45"/>
    </row>
    <row r="79" spans="1:6" ht="15" thickBot="1" x14ac:dyDescent="0.25">
      <c r="A79" s="89" t="s">
        <v>26</v>
      </c>
      <c r="B79" s="90"/>
      <c r="C79" s="91"/>
      <c r="D79" s="91"/>
      <c r="E79" s="90"/>
      <c r="F79" s="92"/>
    </row>
    <row r="80" spans="1:6" x14ac:dyDescent="0.2">
      <c r="A80" s="93" t="s">
        <v>22</v>
      </c>
      <c r="B80" s="94"/>
      <c r="C80" s="97" t="s">
        <v>1</v>
      </c>
      <c r="D80" s="98"/>
      <c r="E80" s="94" t="s">
        <v>7</v>
      </c>
      <c r="F80" s="99"/>
    </row>
    <row r="81" spans="1:6" ht="15" thickBot="1" x14ac:dyDescent="0.25">
      <c r="A81" s="95"/>
      <c r="B81" s="96"/>
      <c r="C81" s="110" t="s">
        <v>31</v>
      </c>
      <c r="D81" s="101"/>
      <c r="E81" s="102">
        <v>200</v>
      </c>
      <c r="F81" s="103"/>
    </row>
    <row r="82" spans="1:6" ht="15" x14ac:dyDescent="0.2">
      <c r="A82" s="16"/>
      <c r="B82" s="17"/>
      <c r="C82" s="17"/>
      <c r="D82" s="17"/>
      <c r="E82" s="17"/>
      <c r="F82" s="18"/>
    </row>
    <row r="83" spans="1:6" x14ac:dyDescent="0.2">
      <c r="A83" s="104" t="s">
        <v>13</v>
      </c>
      <c r="B83" s="105"/>
      <c r="C83" s="105"/>
      <c r="D83" s="105"/>
      <c r="E83" s="105"/>
      <c r="F83" s="106"/>
    </row>
    <row r="84" spans="1:6" x14ac:dyDescent="0.2">
      <c r="A84" s="107" t="s">
        <v>14</v>
      </c>
      <c r="B84" s="108"/>
      <c r="C84" s="108"/>
      <c r="D84" s="108"/>
      <c r="E84" s="108"/>
      <c r="F84" s="109"/>
    </row>
    <row r="85" spans="1:6" x14ac:dyDescent="0.2">
      <c r="A85" s="107" t="s">
        <v>15</v>
      </c>
      <c r="B85" s="108"/>
      <c r="C85" s="108"/>
      <c r="D85" s="108"/>
      <c r="E85" s="108"/>
      <c r="F85" s="19"/>
    </row>
    <row r="86" spans="1:6" x14ac:dyDescent="0.2">
      <c r="A86" s="59"/>
      <c r="B86" s="60"/>
      <c r="C86" s="60"/>
      <c r="D86" s="60"/>
      <c r="E86" s="60"/>
      <c r="F86" s="19"/>
    </row>
    <row r="87" spans="1:6" ht="15" thickBot="1" x14ac:dyDescent="0.25">
      <c r="A87" s="114" t="s">
        <v>27</v>
      </c>
      <c r="B87" s="115"/>
      <c r="C87" s="115"/>
      <c r="D87" s="115"/>
      <c r="E87" s="115"/>
      <c r="F87" s="116"/>
    </row>
    <row r="88" spans="1:6" x14ac:dyDescent="0.2">
      <c r="A88" s="37" t="s">
        <v>16</v>
      </c>
      <c r="B88" s="20" t="s">
        <v>17</v>
      </c>
      <c r="C88" s="20" t="s">
        <v>18</v>
      </c>
      <c r="D88" s="20" t="s">
        <v>19</v>
      </c>
      <c r="E88" s="20" t="s">
        <v>20</v>
      </c>
      <c r="F88" s="21" t="s">
        <v>21</v>
      </c>
    </row>
    <row r="89" spans="1:6" ht="15.75" thickBot="1" x14ac:dyDescent="0.3">
      <c r="A89" s="38">
        <v>15000</v>
      </c>
      <c r="B89" s="22">
        <v>13000</v>
      </c>
      <c r="C89" s="22">
        <f>A89-B89</f>
        <v>2000</v>
      </c>
      <c r="D89" s="23">
        <f>C89*7/100</f>
        <v>140</v>
      </c>
      <c r="E89" s="22">
        <f>(D89*50/100)</f>
        <v>70</v>
      </c>
      <c r="F89" s="44">
        <f>IF((E89+D89)&lt;200,"200",D89+E89)</f>
        <v>210</v>
      </c>
    </row>
    <row r="90" spans="1:6" ht="15.75" thickBot="1" x14ac:dyDescent="0.3">
      <c r="A90" s="56"/>
      <c r="B90" s="25"/>
      <c r="C90" s="25"/>
      <c r="D90" s="26"/>
      <c r="E90" s="25"/>
      <c r="F90" s="58"/>
    </row>
    <row r="91" spans="1:6" x14ac:dyDescent="0.2">
      <c r="A91" s="71" t="s">
        <v>6</v>
      </c>
      <c r="B91" s="88"/>
      <c r="C91" s="64" t="s">
        <v>1</v>
      </c>
      <c r="D91" s="68" t="s">
        <v>7</v>
      </c>
      <c r="E91" s="6" t="s">
        <v>3</v>
      </c>
      <c r="F91" s="7" t="s">
        <v>4</v>
      </c>
    </row>
    <row r="92" spans="1:6" ht="15" thickBot="1" x14ac:dyDescent="0.25">
      <c r="A92" s="71"/>
      <c r="B92" s="88"/>
      <c r="C92" s="62" t="s">
        <v>31</v>
      </c>
      <c r="D92" s="65">
        <v>1950</v>
      </c>
      <c r="E92" s="57">
        <f>(D92/2)</f>
        <v>975</v>
      </c>
      <c r="F92" s="58">
        <f>(D92/2)</f>
        <v>975</v>
      </c>
    </row>
    <row r="93" spans="1:6" ht="15.75" thickBot="1" x14ac:dyDescent="0.25">
      <c r="A93" s="28"/>
      <c r="B93" s="29"/>
      <c r="C93" s="29"/>
      <c r="D93" s="29"/>
      <c r="E93" s="29"/>
      <c r="F93" s="30"/>
    </row>
    <row r="94" spans="1:6" x14ac:dyDescent="0.2">
      <c r="A94" s="82" t="s">
        <v>8</v>
      </c>
      <c r="B94" s="111"/>
      <c r="C94" s="63" t="s">
        <v>1</v>
      </c>
      <c r="D94" s="67" t="s">
        <v>7</v>
      </c>
      <c r="E94" s="4" t="s">
        <v>3</v>
      </c>
      <c r="F94" s="5" t="s">
        <v>4</v>
      </c>
    </row>
    <row r="95" spans="1:6" ht="15" thickBot="1" x14ac:dyDescent="0.25">
      <c r="A95" s="87"/>
      <c r="B95" s="112"/>
      <c r="C95" s="62" t="s">
        <v>31</v>
      </c>
      <c r="D95" s="65">
        <v>2050</v>
      </c>
      <c r="E95" s="8">
        <f>(D95/2)</f>
        <v>1025</v>
      </c>
      <c r="F95" s="3">
        <f>(D95/2)</f>
        <v>1025</v>
      </c>
    </row>
    <row r="96" spans="1:6" ht="15" x14ac:dyDescent="0.25">
      <c r="A96" s="24"/>
      <c r="B96" s="25"/>
      <c r="C96" s="25"/>
      <c r="D96" s="26"/>
      <c r="E96" s="25"/>
      <c r="F96" s="27"/>
    </row>
    <row r="97" spans="1:7" ht="15" thickBot="1" x14ac:dyDescent="0.25">
      <c r="A97" s="114" t="s">
        <v>28</v>
      </c>
      <c r="B97" s="115"/>
      <c r="C97" s="115"/>
      <c r="D97" s="115"/>
      <c r="E97" s="115"/>
      <c r="F97" s="116"/>
    </row>
    <row r="98" spans="1:7" x14ac:dyDescent="0.2">
      <c r="A98" s="37" t="s">
        <v>16</v>
      </c>
      <c r="B98" s="20" t="s">
        <v>17</v>
      </c>
      <c r="C98" s="20" t="s">
        <v>18</v>
      </c>
      <c r="D98" s="20" t="s">
        <v>19</v>
      </c>
      <c r="E98" s="20" t="s">
        <v>20</v>
      </c>
      <c r="F98" s="21" t="s">
        <v>21</v>
      </c>
    </row>
    <row r="99" spans="1:7" ht="15.75" thickBot="1" x14ac:dyDescent="0.3">
      <c r="A99" s="38">
        <v>15000</v>
      </c>
      <c r="B99" s="22">
        <v>13000</v>
      </c>
      <c r="C99" s="22">
        <f>A99-B99</f>
        <v>2000</v>
      </c>
      <c r="D99" s="23">
        <f>C99*7/100</f>
        <v>140</v>
      </c>
      <c r="E99" s="22">
        <f>(D99*50/100)</f>
        <v>70</v>
      </c>
      <c r="F99" s="44">
        <f>IF((E99+D99)&lt;200,"200",D99+E99)</f>
        <v>210</v>
      </c>
    </row>
    <row r="100" spans="1:7" ht="15.75" thickBot="1" x14ac:dyDescent="0.25">
      <c r="A100" s="28"/>
      <c r="B100" s="29"/>
      <c r="C100" s="29"/>
      <c r="D100" s="29"/>
      <c r="E100" s="29"/>
      <c r="F100" s="18"/>
    </row>
    <row r="101" spans="1:7" x14ac:dyDescent="0.2">
      <c r="A101" s="71" t="s">
        <v>6</v>
      </c>
      <c r="B101" s="88"/>
      <c r="C101" s="39" t="s">
        <v>1</v>
      </c>
      <c r="D101" s="68" t="s">
        <v>7</v>
      </c>
      <c r="E101" s="6" t="s">
        <v>3</v>
      </c>
      <c r="F101" s="7" t="s">
        <v>4</v>
      </c>
    </row>
    <row r="102" spans="1:7" ht="15" thickBot="1" x14ac:dyDescent="0.25">
      <c r="A102" s="71"/>
      <c r="B102" s="88"/>
      <c r="C102" s="65" t="s">
        <v>31</v>
      </c>
      <c r="D102" s="65">
        <v>2000</v>
      </c>
      <c r="E102" s="57">
        <f>(D102/2)</f>
        <v>1000</v>
      </c>
      <c r="F102" s="58">
        <f>(D102/2)</f>
        <v>1000</v>
      </c>
    </row>
    <row r="103" spans="1:7" ht="15.75" thickBot="1" x14ac:dyDescent="0.25">
      <c r="A103" s="28"/>
      <c r="B103" s="29"/>
      <c r="C103" s="29"/>
      <c r="D103" s="29"/>
      <c r="E103" s="29"/>
      <c r="F103" s="30"/>
    </row>
    <row r="104" spans="1:7" x14ac:dyDescent="0.2">
      <c r="A104" s="82" t="s">
        <v>8</v>
      </c>
      <c r="B104" s="111"/>
      <c r="C104" s="41" t="s">
        <v>1</v>
      </c>
      <c r="D104" s="67" t="s">
        <v>7</v>
      </c>
      <c r="E104" s="4" t="s">
        <v>3</v>
      </c>
      <c r="F104" s="5" t="s">
        <v>4</v>
      </c>
    </row>
    <row r="105" spans="1:7" ht="15" thickBot="1" x14ac:dyDescent="0.25">
      <c r="A105" s="87"/>
      <c r="B105" s="112"/>
      <c r="C105" s="66" t="s">
        <v>31</v>
      </c>
      <c r="D105" s="65">
        <v>2100</v>
      </c>
      <c r="E105" s="8">
        <f>(D105/2)</f>
        <v>1050</v>
      </c>
      <c r="F105" s="3">
        <f>(D105/2)</f>
        <v>1050</v>
      </c>
    </row>
    <row r="107" spans="1:7" x14ac:dyDescent="0.2">
      <c r="A107" s="46"/>
      <c r="B107" s="46"/>
      <c r="C107" s="46"/>
      <c r="D107" s="46"/>
      <c r="E107" s="46"/>
      <c r="F107" s="46"/>
      <c r="G107" s="46"/>
    </row>
    <row r="108" spans="1:7" ht="15" thickBot="1" x14ac:dyDescent="0.25">
      <c r="A108" s="46"/>
      <c r="B108" s="46"/>
      <c r="C108" s="46"/>
      <c r="D108" s="46"/>
      <c r="E108" s="46"/>
      <c r="F108" s="46"/>
      <c r="G108" s="46"/>
    </row>
    <row r="109" spans="1:7" x14ac:dyDescent="0.2">
      <c r="A109" s="47"/>
      <c r="B109" s="48"/>
      <c r="C109" s="48"/>
      <c r="D109" s="48"/>
      <c r="E109" s="48"/>
      <c r="F109" s="49"/>
      <c r="G109" s="46"/>
    </row>
    <row r="110" spans="1:7" ht="15.75" thickBot="1" x14ac:dyDescent="0.3">
      <c r="A110" s="50"/>
      <c r="B110" s="51"/>
      <c r="C110" s="51"/>
      <c r="D110" s="52"/>
      <c r="E110" s="51"/>
      <c r="F110" s="53"/>
      <c r="G110" s="46"/>
    </row>
    <row r="111" spans="1:7" x14ac:dyDescent="0.2">
      <c r="A111" s="46"/>
      <c r="B111" s="46"/>
      <c r="C111" s="46"/>
      <c r="D111" s="46"/>
      <c r="E111" s="46"/>
      <c r="F111" s="46"/>
      <c r="G111" s="46"/>
    </row>
    <row r="112" spans="1:7" x14ac:dyDescent="0.2">
      <c r="A112" s="46"/>
      <c r="B112" s="46"/>
      <c r="C112" s="46"/>
      <c r="D112" s="46"/>
      <c r="E112" s="46"/>
      <c r="F112" s="46"/>
      <c r="G112" s="46"/>
    </row>
  </sheetData>
  <sheetProtection algorithmName="SHA-512" hashValue="dJWTLigyKoUBkiFgdgHrQjPDCQw4eGZTd8jb282tJJPNgmTqrKGgXjecVW0FxfkCptzTbAP4Z2z7+cTg9iTREQ==" saltValue="c6xjbLa2BGeDIRvxlGEy9Q==" spinCount="100000" sheet="1" objects="1" scenarios="1"/>
  <mergeCells count="53">
    <mergeCell ref="A1:F3"/>
    <mergeCell ref="A104:B105"/>
    <mergeCell ref="A83:F83"/>
    <mergeCell ref="A84:F84"/>
    <mergeCell ref="A85:E85"/>
    <mergeCell ref="A87:F87"/>
    <mergeCell ref="A97:F97"/>
    <mergeCell ref="A101:B102"/>
    <mergeCell ref="A91:B92"/>
    <mergeCell ref="A94:B95"/>
    <mergeCell ref="A58:F58"/>
    <mergeCell ref="A68:F68"/>
    <mergeCell ref="A75:B76"/>
    <mergeCell ref="A79:F79"/>
    <mergeCell ref="A80:B81"/>
    <mergeCell ref="C80:D80"/>
    <mergeCell ref="E80:F80"/>
    <mergeCell ref="C81:D81"/>
    <mergeCell ref="E81:F81"/>
    <mergeCell ref="A62:B63"/>
    <mergeCell ref="A65:B66"/>
    <mergeCell ref="A32:E32"/>
    <mergeCell ref="A33:A34"/>
    <mergeCell ref="A36:A37"/>
    <mergeCell ref="A39:E39"/>
    <mergeCell ref="A72:B73"/>
    <mergeCell ref="A43:A44"/>
    <mergeCell ref="A46:A47"/>
    <mergeCell ref="A50:F50"/>
    <mergeCell ref="A51:B52"/>
    <mergeCell ref="C51:D51"/>
    <mergeCell ref="E51:F51"/>
    <mergeCell ref="C52:D52"/>
    <mergeCell ref="E52:F52"/>
    <mergeCell ref="A54:F54"/>
    <mergeCell ref="A55:F55"/>
    <mergeCell ref="A56:E56"/>
    <mergeCell ref="A13:A14"/>
    <mergeCell ref="A22:E22"/>
    <mergeCell ref="A42:E42"/>
    <mergeCell ref="A4:E4"/>
    <mergeCell ref="A6:A7"/>
    <mergeCell ref="A9:E9"/>
    <mergeCell ref="A10:A11"/>
    <mergeCell ref="A12:E12"/>
    <mergeCell ref="A40:A41"/>
    <mergeCell ref="A16:A17"/>
    <mergeCell ref="A19:E19"/>
    <mergeCell ref="A20:A21"/>
    <mergeCell ref="A23:A24"/>
    <mergeCell ref="A26:A27"/>
    <mergeCell ref="A29:E29"/>
    <mergeCell ref="A30:A31"/>
  </mergeCells>
  <pageMargins left="0.25" right="0.25" top="0.75" bottom="0.75" header="0.3" footer="0.3"/>
  <pageSetup paperSize="8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contributo</vt:lpstr>
      <vt:lpstr>ISEE_familiare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Santi</dc:creator>
  <cp:lastModifiedBy>Didattica02</cp:lastModifiedBy>
  <cp:revision>5</cp:revision>
  <cp:lastPrinted>2018-09-19T07:17:49Z</cp:lastPrinted>
  <dcterms:created xsi:type="dcterms:W3CDTF">2017-02-15T01:15:40Z</dcterms:created>
  <dcterms:modified xsi:type="dcterms:W3CDTF">2018-09-19T09:18:06Z</dcterms:modified>
</cp:coreProperties>
</file>